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H\A1691_Solothurn\A1691_rk_Fachstelle_RP\Richtlinien\Richtlinien def Webseite 2020_02_11\"/>
    </mc:Choice>
  </mc:AlternateContent>
  <bookViews>
    <workbookView xWindow="0" yWindow="0" windowWidth="23280" windowHeight="12270"/>
  </bookViews>
  <sheets>
    <sheet name="Pensenberechnungs-Tool Zyk. 3" sheetId="3"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7" i="3" l="1"/>
  <c r="G20" i="3"/>
  <c r="E111" i="3"/>
  <c r="H111" i="3"/>
  <c r="E112" i="3"/>
  <c r="H112" i="3"/>
  <c r="E113" i="3"/>
  <c r="H113" i="3"/>
  <c r="H115" i="3"/>
  <c r="C123" i="3"/>
  <c r="E96" i="3"/>
  <c r="H96" i="3"/>
  <c r="E97" i="3"/>
  <c r="H97" i="3"/>
  <c r="E98" i="3"/>
  <c r="H98" i="3"/>
  <c r="E99" i="3"/>
  <c r="H99" i="3"/>
  <c r="E100" i="3"/>
  <c r="H100" i="3"/>
  <c r="E101" i="3"/>
  <c r="H101" i="3"/>
  <c r="E102" i="3"/>
  <c r="H102" i="3"/>
  <c r="E103" i="3"/>
  <c r="H103" i="3"/>
  <c r="E104" i="3"/>
  <c r="H104" i="3"/>
  <c r="E105" i="3"/>
  <c r="H105" i="3"/>
  <c r="E106" i="3"/>
  <c r="H106" i="3"/>
  <c r="H108" i="3"/>
  <c r="C122" i="3"/>
  <c r="E81" i="3"/>
  <c r="H81" i="3"/>
  <c r="E82" i="3"/>
  <c r="H82" i="3"/>
  <c r="E83" i="3"/>
  <c r="H83" i="3"/>
  <c r="E84" i="3"/>
  <c r="H84" i="3"/>
  <c r="E85" i="3"/>
  <c r="H85" i="3"/>
  <c r="E86" i="3"/>
  <c r="H86" i="3"/>
  <c r="E87" i="3"/>
  <c r="H87" i="3"/>
  <c r="E88" i="3"/>
  <c r="H88" i="3"/>
  <c r="E89" i="3"/>
  <c r="H89" i="3"/>
  <c r="E90" i="3"/>
  <c r="H90" i="3"/>
  <c r="H92" i="3"/>
  <c r="C121" i="3"/>
  <c r="E47" i="3"/>
  <c r="H47" i="3"/>
  <c r="E48" i="3"/>
  <c r="H48" i="3"/>
  <c r="E49" i="3"/>
  <c r="H49" i="3"/>
  <c r="H52" i="3"/>
  <c r="H53" i="3"/>
  <c r="H54" i="3"/>
  <c r="H57" i="3"/>
  <c r="H58" i="3"/>
  <c r="H59" i="3"/>
  <c r="H62" i="3"/>
  <c r="H63" i="3"/>
  <c r="H64" i="3"/>
  <c r="E67" i="3"/>
  <c r="H67" i="3"/>
  <c r="H70" i="3"/>
  <c r="H71" i="3"/>
  <c r="H72" i="3"/>
  <c r="E75" i="3"/>
  <c r="H75" i="3"/>
  <c r="E76" i="3"/>
  <c r="H76" i="3"/>
  <c r="E77" i="3"/>
  <c r="H77" i="3"/>
  <c r="H79" i="3"/>
  <c r="C120" i="3"/>
  <c r="E32" i="3"/>
  <c r="H32" i="3"/>
  <c r="E35" i="3"/>
  <c r="H35" i="3"/>
  <c r="E36" i="3"/>
  <c r="H36" i="3"/>
  <c r="E37" i="3"/>
  <c r="H37" i="3"/>
  <c r="E40" i="3"/>
  <c r="H40" i="3"/>
  <c r="E41" i="3"/>
  <c r="H41" i="3"/>
  <c r="H43" i="3"/>
  <c r="C119" i="3"/>
  <c r="G119" i="3"/>
  <c r="H27" i="3"/>
  <c r="F27" i="3"/>
</calcChain>
</file>

<file path=xl/sharedStrings.xml><?xml version="1.0" encoding="utf-8"?>
<sst xmlns="http://schemas.openxmlformats.org/spreadsheetml/2006/main" count="208" uniqueCount="104">
  <si>
    <t>Personenangaben</t>
  </si>
  <si>
    <t>Name der katechetisch Tätigen Person</t>
  </si>
  <si>
    <t>Ggf. pauschaler Anstellungsgrad</t>
  </si>
  <si>
    <t>Name der Kirchgemeinde und Pfarrei</t>
  </si>
  <si>
    <t>Linienvorgesetzte Person</t>
  </si>
  <si>
    <t xml:space="preserve">Basiswerte </t>
  </si>
  <si>
    <t>Prozentsatz pro Wochenlektion</t>
  </si>
  <si>
    <t>Alter</t>
  </si>
  <si>
    <t>Jahresstundenzahl</t>
  </si>
  <si>
    <t>&lt;50 Jahre</t>
  </si>
  <si>
    <t>&gt;50 Jahre</t>
  </si>
  <si>
    <t>&gt;60 Jahre</t>
  </si>
  <si>
    <t>Hauptaufgaben</t>
  </si>
  <si>
    <t>Stellenpro-zent total</t>
  </si>
  <si>
    <t>Lektionenunterricht</t>
  </si>
  <si>
    <t>Unterricht in Blockstunden</t>
  </si>
  <si>
    <t>Lager und Weekends</t>
  </si>
  <si>
    <t>Anzahl Lektionen
pro Woche</t>
  </si>
  <si>
    <t>Anzahl Stunden im Ein-satz (ganze Tage = 11h)</t>
  </si>
  <si>
    <t>Anzahl Stunden für Vor- und Nachbereitung</t>
  </si>
  <si>
    <t>Prozentsatz pro Stunde</t>
  </si>
  <si>
    <t>Anzahl Blockstunden insgesamt (Leitung)</t>
  </si>
  <si>
    <t>Anzahl Blockstunden insgesamt (Co-Leitung)</t>
  </si>
  <si>
    <t>Anzahl Blockstunden insgesamt (Hilfe)</t>
  </si>
  <si>
    <t>Prozentsatz pro 60min Unterricht/Block (Leitung)</t>
  </si>
  <si>
    <t>Prozentsatz pro 60min Unterricht/Block (Hilfe)</t>
  </si>
  <si>
    <t>Prozentsatz pro 60min Unterricht/Block (Co-Ltg)</t>
  </si>
  <si>
    <t>Jahresarbeitszeit</t>
  </si>
  <si>
    <t>Ferien (42h/Woche)</t>
  </si>
  <si>
    <t>Katechese mit Erwachsenen</t>
  </si>
  <si>
    <t>Anzahl Präsenzstunden insgesamt (Leitung)</t>
  </si>
  <si>
    <t>Anzahl Präsenzstunden insgesamt (Co-Leitung)</t>
  </si>
  <si>
    <t>Anzahl Präsenzstunden insgesamt (Hilfe)</t>
  </si>
  <si>
    <t>Elternabende</t>
  </si>
  <si>
    <t>Anzahl Elternabende (Leitung)</t>
  </si>
  <si>
    <t>Anzahl Elternabende
(Co-Leitung)</t>
  </si>
  <si>
    <t>Anzahl Elternabende 
(Hilfe)</t>
  </si>
  <si>
    <t>Stunden-pauschale</t>
  </si>
  <si>
    <t>Standard-Liturgien</t>
  </si>
  <si>
    <t>Anzahl Liturgien 
(Leitung)</t>
  </si>
  <si>
    <t>Anzahl Liturgien
(Co-Leitung)</t>
  </si>
  <si>
    <t>Anzahl Liturgien
(Hilfe)</t>
  </si>
  <si>
    <t>Sonder-Liturgien (Erstkommunion / Firmung)</t>
  </si>
  <si>
    <t>Weiterbildungen + Trans-fer (=2fache Präsenszeit)</t>
  </si>
  <si>
    <t xml:space="preserve">Weiterbildung </t>
  </si>
  <si>
    <t>Sitzungen</t>
  </si>
  <si>
    <t>Weitere Aufgaben</t>
  </si>
  <si>
    <t>Anzahl einfache Sitzungen</t>
  </si>
  <si>
    <t>Anzahl halbe Tage</t>
  </si>
  <si>
    <t>Anzahl Tage</t>
  </si>
  <si>
    <t>Diverse (in Stunden Arbeitszeit)</t>
  </si>
  <si>
    <t>Leitung</t>
  </si>
  <si>
    <t>Anzahl Stunden für Greminenarbeit</t>
  </si>
  <si>
    <t>Besprechung  / Austausch m. Vorgesetzte (inkl. MAB)</t>
  </si>
  <si>
    <t>Öffentlichkeitsarbeit (SoMe, Pfarrblatt etc.)</t>
  </si>
  <si>
    <t>Verpflichtende Präsenz bei diversen Anlässen</t>
  </si>
  <si>
    <t>Teaminterne Anlässe (Schulung, Tagung etc.)</t>
  </si>
  <si>
    <t>Jahresplanung und Konzeption</t>
  </si>
  <si>
    <t>Evaluation und Qualitätssicherung</t>
  </si>
  <si>
    <t>Übergaben von Klassen/Gruppen</t>
  </si>
  <si>
    <t>Weitere Mithilfe bei diversen Veranstaltungen</t>
  </si>
  <si>
    <t>Computer und Technik</t>
  </si>
  <si>
    <t>Total</t>
  </si>
  <si>
    <t>Konzeptentwicklung</t>
  </si>
  <si>
    <t>Gremienarbeit</t>
  </si>
  <si>
    <t>Fachlicher Austausch</t>
  </si>
  <si>
    <t>Qualitätssicherungs-massnahmen</t>
  </si>
  <si>
    <t>MAB/Berichte</t>
  </si>
  <si>
    <t>Visitationen</t>
  </si>
  <si>
    <t>Leitung Sitzungen Katecheseteam</t>
  </si>
  <si>
    <t>Aushilfe bei Bedarf</t>
  </si>
  <si>
    <t>Sitzungen Seelsorgeteam</t>
  </si>
  <si>
    <t>Datum:</t>
  </si>
  <si>
    <t>Projekte</t>
  </si>
  <si>
    <t>Projekte sind zeitlich befristete Aufgaben/Anlässe. In das Formular wird eine pauschale Stundenzahl für alle mit dem Projekt verbundenden Aufgaben eingetragen</t>
  </si>
  <si>
    <t>Projekt 1</t>
  </si>
  <si>
    <t>Projekt 2</t>
  </si>
  <si>
    <t>Projekt 3</t>
  </si>
  <si>
    <t>Berechnung der Stellenprozente insgesamt</t>
  </si>
  <si>
    <t>Bereich Hauptaufgaben</t>
  </si>
  <si>
    <t>Bereich weitere Aufgaben</t>
  </si>
  <si>
    <t>Bereich diverse</t>
  </si>
  <si>
    <t>Bereich Leitung</t>
  </si>
  <si>
    <t>Bereich Projekte</t>
  </si>
  <si>
    <t>Berechnete Stellenprozente insgesamt (gerundet auf ganze Prozentwerte)</t>
  </si>
  <si>
    <t>Anmerkung</t>
  </si>
  <si>
    <t>Bei der Berechnung der Stellenprozente bewährt sich die folgende Vorgehensweise: Die katechetisch Tätige Person und die oder der Katecheseveratwortliche füllen das Formular getrennt voneinander aus. Beim Gespräch einigt man sich in den Punkten, in denen die Sichtweisen auseinander gehen.
Pensenberechnungen werden meistens im zweiten Quartal eines Jahres vorgenommen, wenn die Bezugsgrösse das Schuljahr und nicht das Kalenderjahr ist. Die katechetisch tätige Person notiert im Verlauf des Jahres die tatsächlich verbrauchte Zeit. Diese Erfassung dient im Folgejahr bei der Berechnung als ergänzender Erfahrungswert. Wenn im Verlauf des Jahres neue Aufgaben hinzu kommen, werden diese ebenfalls erfasst. Stellt eine katechetische Tätige Person fest, dass sie wesentlich mehr Zeit benötigt als veranschlagt, sucht sie frühzeitig das Gespräch mit der katecheseverantworlichen Person.
Die Stellenprozente (ggf. addiert durch weitere Prozente aus anderen Aufgaben) stellen den Anstellungsgrad dar, zu dem die katechetisch Tätigen das ganze Jahr angestellt sind. Es bewährt sich eine Anstellung mit einem festen Wert an Stellenprozenten. Dies ermöglicht Planungssicherheit bei Angestellten und anstellenden Behörden.</t>
  </si>
  <si>
    <t>Bitte nehmen Sie in blauen Felder Einträge vor</t>
  </si>
  <si>
    <t>Tragen Sie Ihr Alter ein, damit das Pensum korrekt berechnet wird.</t>
  </si>
  <si>
    <t>Ihr berechneter Anstellungsgrad in Prozent</t>
  </si>
  <si>
    <t xml:space="preserve">Bitte verändern Sie die Basiswerte für Ihre Pfarrei nur in Absprache. </t>
  </si>
  <si>
    <t>Prozentsatz p. Lektion/J</t>
  </si>
  <si>
    <t>Projektarbeit (zeitlich be-fristete Aufgaben)</t>
  </si>
  <si>
    <t>Die farblichen Markierungen haben folgende Bedeutung:</t>
  </si>
  <si>
    <t>Zusammenarbeit mit der Schule</t>
  </si>
  <si>
    <t>Austausch mit Lehrpersonen</t>
  </si>
  <si>
    <t>Vernetzungsarbeit in der Schule</t>
  </si>
  <si>
    <t>Teilnahme an Sitzungen</t>
  </si>
  <si>
    <t>Pensenberechnungs-Tool Version 1.3</t>
  </si>
  <si>
    <t>Orientierungshilfe für Religionslehrpersonen, katechetisch Tätige, Katecheseverantwortliche und anstellende Behörden zur Berechnung des Pensums im Bereich Katechese / konf. RU. Massgeblich bleiben diözesane und kantonale Richtwerte.</t>
  </si>
  <si>
    <t>Die Jahresstundenzahl ist die Jahresarbeitszeit minus dem Anspruch auf Ferien minus der durchschnitt-lichen Zahl an Ruhetagen. Daraus ergeben sich folgende Werte:</t>
  </si>
  <si>
    <t>© Netzwerk Katechese | März 2018</t>
  </si>
  <si>
    <t>PENSENBERECHNUNGS-TOOL Zyklus 3</t>
  </si>
  <si>
    <t>13.5 Ruhetage  8.4h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</si>
</sst>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9"/>
      <color theme="1"/>
      <name val="Verdana"/>
      <family val="2"/>
      <scheme val="minor"/>
    </font>
    <font>
      <sz val="9"/>
      <color theme="1"/>
      <name val="Verdana"/>
      <family val="2"/>
      <scheme val="minor"/>
    </font>
    <font>
      <b/>
      <sz val="11"/>
      <color theme="1"/>
      <name val="Verdana"/>
      <family val="2"/>
      <scheme val="minor"/>
    </font>
    <font>
      <sz val="22"/>
      <color theme="1"/>
      <name val="Verdana"/>
      <family val="2"/>
      <scheme val="minor"/>
    </font>
    <font>
      <i/>
      <sz val="9"/>
      <color theme="1"/>
      <name val="Verdana"/>
      <family val="2"/>
      <scheme val="minor"/>
    </font>
    <font>
      <b/>
      <sz val="9"/>
      <color theme="1"/>
      <name val="Verdana"/>
      <family val="2"/>
      <scheme val="minor"/>
    </font>
    <font>
      <sz val="8.5"/>
      <color theme="1"/>
      <name val="Verdana"/>
      <family val="2"/>
    </font>
    <font>
      <sz val="11"/>
      <color theme="1"/>
      <name val="Verdana"/>
      <family val="2"/>
      <scheme val="minor"/>
    </font>
    <font>
      <sz val="9"/>
      <name val="Verdana"/>
      <family val="2"/>
      <scheme val="minor"/>
    </font>
    <font>
      <sz val="24"/>
      <color rgb="FF0070C0"/>
      <name val="Verdana"/>
      <family val="2"/>
      <scheme val="minor"/>
    </font>
    <font>
      <sz val="9"/>
      <color rgb="FF0070C0"/>
      <name val="Verdana"/>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0" borderId="0" xfId="0" applyAlignment="1">
      <alignment wrapText="1"/>
    </xf>
    <xf numFmtId="10" fontId="0" fillId="0" borderId="0" xfId="0" applyNumberFormat="1" applyAlignment="1">
      <alignment horizontal="center" vertical="center" wrapText="1"/>
    </xf>
    <xf numFmtId="164" fontId="0" fillId="0" borderId="0" xfId="0" applyNumberFormat="1" applyAlignment="1">
      <alignment horizontal="center" vertical="center" wrapText="1"/>
    </xf>
    <xf numFmtId="164" fontId="0" fillId="0" borderId="0" xfId="1" applyNumberFormat="1" applyFont="1" applyAlignment="1">
      <alignment horizontal="center" vertical="center" wrapText="1"/>
    </xf>
    <xf numFmtId="10"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ill="1"/>
    <xf numFmtId="0" fontId="6" fillId="0" borderId="0" xfId="0" applyFont="1" applyFill="1" applyAlignment="1">
      <alignment horizontal="center" vertical="center" wrapText="1"/>
    </xf>
    <xf numFmtId="0" fontId="4" fillId="0" borderId="0" xfId="0" applyFont="1" applyBorder="1" applyAlignment="1">
      <alignment horizontal="left"/>
    </xf>
    <xf numFmtId="164" fontId="0" fillId="0" borderId="0" xfId="0" applyNumberFormat="1" applyFont="1" applyAlignment="1">
      <alignment horizontal="center" vertical="center" wrapText="1"/>
    </xf>
    <xf numFmtId="0" fontId="0" fillId="0" borderId="0" xfId="0" applyFont="1"/>
    <xf numFmtId="10" fontId="5" fillId="0" borderId="0" xfId="1" applyNumberFormat="1" applyFont="1" applyAlignment="1">
      <alignment horizontal="center" vertical="center"/>
    </xf>
    <xf numFmtId="10" fontId="0" fillId="0" borderId="0" xfId="0" applyNumberFormat="1" applyAlignment="1">
      <alignment vertical="center"/>
    </xf>
    <xf numFmtId="0" fontId="2" fillId="0" borderId="0" xfId="0" applyFont="1" applyBorder="1" applyAlignment="1">
      <alignment horizontal="left"/>
    </xf>
    <xf numFmtId="14" fontId="0" fillId="0" borderId="0" xfId="0" applyNumberFormat="1"/>
    <xf numFmtId="0" fontId="8" fillId="2" borderId="3" xfId="0" applyFont="1" applyFill="1" applyBorder="1" applyAlignment="1">
      <alignment horizontal="left" wrapText="1"/>
    </xf>
    <xf numFmtId="0" fontId="8" fillId="4" borderId="3" xfId="0" applyFont="1" applyFill="1" applyBorder="1" applyAlignment="1">
      <alignment horizontal="left" vertical="center" wrapText="1"/>
    </xf>
    <xf numFmtId="0" fontId="8" fillId="3" borderId="3" xfId="0" applyFont="1" applyFill="1" applyBorder="1" applyAlignment="1">
      <alignment horizontal="left" wrapText="1"/>
    </xf>
    <xf numFmtId="0" fontId="8" fillId="5" borderId="3" xfId="0" applyFont="1" applyFill="1" applyBorder="1" applyAlignment="1">
      <alignment horizontal="left" vertical="center" wrapText="1"/>
    </xf>
    <xf numFmtId="0" fontId="0" fillId="2" borderId="3" xfId="0" applyFill="1" applyBorder="1" applyProtection="1">
      <protection locked="0"/>
    </xf>
    <xf numFmtId="0" fontId="6" fillId="3" borderId="7"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0" fillId="0" borderId="0" xfId="0" applyProtection="1">
      <protection locked="0"/>
    </xf>
    <xf numFmtId="0" fontId="0" fillId="2" borderId="3" xfId="0" applyFill="1" applyBorder="1" applyAlignment="1" applyProtection="1">
      <alignment horizontal="center" vertical="center" wrapText="1"/>
      <protection locked="0"/>
    </xf>
    <xf numFmtId="1" fontId="0" fillId="3" borderId="3"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0" fillId="0" borderId="0" xfId="0" applyAlignment="1">
      <alignment horizontal="left"/>
    </xf>
    <xf numFmtId="0" fontId="5" fillId="0" borderId="0" xfId="0" applyFont="1" applyAlignment="1">
      <alignment horizontal="left"/>
    </xf>
    <xf numFmtId="0" fontId="0" fillId="0" borderId="0" xfId="0" applyAlignment="1">
      <alignment horizontal="left" vertical="center" wrapText="1"/>
    </xf>
    <xf numFmtId="0" fontId="0" fillId="0" borderId="0" xfId="0" applyAlignment="1">
      <alignment horizontal="right"/>
    </xf>
    <xf numFmtId="0" fontId="3" fillId="0" borderId="0" xfId="0" applyFont="1" applyAlignment="1">
      <alignment horizontal="left"/>
    </xf>
    <xf numFmtId="0" fontId="0" fillId="0" borderId="0" xfId="0" applyFill="1" applyAlignment="1">
      <alignment horizontal="center" vertical="center" wrapText="1"/>
    </xf>
    <xf numFmtId="0" fontId="0" fillId="0" borderId="0" xfId="0" applyAlignment="1">
      <alignment horizontal="justify"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center"/>
    </xf>
    <xf numFmtId="0" fontId="2" fillId="0" borderId="1"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left" vertical="center" wrapText="1"/>
    </xf>
    <xf numFmtId="0" fontId="0" fillId="2" borderId="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5" fillId="0" borderId="0" xfId="0" applyFont="1" applyAlignment="1">
      <alignment horizontal="center" vertical="center" wrapText="1"/>
    </xf>
    <xf numFmtId="9" fontId="2" fillId="5" borderId="0" xfId="0" applyNumberFormat="1" applyFont="1" applyFill="1" applyAlignment="1">
      <alignment horizontal="center" vertical="center"/>
    </xf>
    <xf numFmtId="0" fontId="0" fillId="0" borderId="0" xfId="0" applyAlignment="1">
      <alignment horizontal="left" vertical="center" wrapText="1"/>
    </xf>
    <xf numFmtId="0" fontId="0" fillId="0" borderId="0" xfId="0" applyAlignment="1">
      <alignment horizontal="justify" vertical="center" wrapText="1"/>
    </xf>
    <xf numFmtId="0" fontId="7" fillId="0" borderId="1" xfId="0" applyFont="1" applyBorder="1" applyAlignment="1">
      <alignment horizontal="left"/>
    </xf>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xf>
    <xf numFmtId="0" fontId="0" fillId="0" borderId="0" xfId="0" applyAlignment="1" applyProtection="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0" borderId="0" xfId="0" applyFill="1" applyAlignment="1">
      <alignment horizontal="center" vertical="center" wrapText="1"/>
    </xf>
    <xf numFmtId="0" fontId="0" fillId="0" borderId="0" xfId="0" applyAlignment="1"/>
    <xf numFmtId="10" fontId="0" fillId="3" borderId="4" xfId="0" applyNumberFormat="1" applyFill="1" applyBorder="1" applyAlignment="1" applyProtection="1">
      <alignment horizontal="center" vertical="center" wrapText="1"/>
      <protection locked="0"/>
    </xf>
    <xf numFmtId="10" fontId="0" fillId="3" borderId="5" xfId="0" applyNumberFormat="1" applyFill="1" applyBorder="1" applyAlignment="1" applyProtection="1">
      <alignment horizontal="center" vertical="center" wrapText="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xf>
    <xf numFmtId="0" fontId="4" fillId="0" borderId="0" xfId="0" applyFont="1" applyAlignment="1">
      <alignment horizontal="justify" vertical="center"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9526</xdr:rowOff>
    </xdr:from>
    <xdr:to>
      <xdr:col>4</xdr:col>
      <xdr:colOff>552451</xdr:colOff>
      <xdr:row>2</xdr:row>
      <xdr:rowOff>66459</xdr:rowOff>
    </xdr:to>
    <xdr:pic>
      <xdr:nvPicPr>
        <xdr:cNvPr id="2" name="Grafik 1"/>
        <xdr:cNvPicPr>
          <a:picLocks noChangeAspect="1"/>
        </xdr:cNvPicPr>
      </xdr:nvPicPr>
      <xdr:blipFill rotWithShape="1">
        <a:blip xmlns:r="http://schemas.openxmlformats.org/officeDocument/2006/relationships" r:embed="rId1"/>
        <a:srcRect b="33954"/>
        <a:stretch/>
      </xdr:blipFill>
      <xdr:spPr>
        <a:xfrm>
          <a:off x="38101" y="9526"/>
          <a:ext cx="3752850" cy="914183"/>
        </a:xfrm>
        <a:prstGeom prst="rect">
          <a:avLst/>
        </a:prstGeom>
      </xdr:spPr>
    </xdr:pic>
    <xdr:clientData/>
  </xdr:twoCellAnchor>
  <xdr:twoCellAnchor editAs="oneCell">
    <xdr:from>
      <xdr:col>0</xdr:col>
      <xdr:colOff>161925</xdr:colOff>
      <xdr:row>137</xdr:row>
      <xdr:rowOff>19050</xdr:rowOff>
    </xdr:from>
    <xdr:to>
      <xdr:col>3</xdr:col>
      <xdr:colOff>276216</xdr:colOff>
      <xdr:row>140</xdr:row>
      <xdr:rowOff>131817</xdr:rowOff>
    </xdr:to>
    <xdr:pic>
      <xdr:nvPicPr>
        <xdr:cNvPr id="3" name="Grafik 2"/>
        <xdr:cNvPicPr>
          <a:picLocks noChangeAspect="1"/>
        </xdr:cNvPicPr>
      </xdr:nvPicPr>
      <xdr:blipFill>
        <a:blip xmlns:r="http://schemas.openxmlformats.org/officeDocument/2006/relationships" r:embed="rId2"/>
        <a:stretch>
          <a:fillRect/>
        </a:stretch>
      </xdr:blipFill>
      <xdr:spPr>
        <a:xfrm>
          <a:off x="161925" y="29632275"/>
          <a:ext cx="2543166" cy="541392"/>
        </a:xfrm>
        <a:prstGeom prst="rect">
          <a:avLst/>
        </a:prstGeom>
      </xdr:spPr>
    </xdr:pic>
    <xdr:clientData/>
  </xdr:twoCellAnchor>
</xdr:wsDr>
</file>

<file path=xl/theme/theme1.xml><?xml version="1.0" encoding="utf-8"?>
<a:theme xmlns:a="http://schemas.openxmlformats.org/drawingml/2006/main" name="KKZH">
  <a:themeElements>
    <a:clrScheme name="KK ZH">
      <a:dk1>
        <a:sysClr val="windowText" lastClr="000000"/>
      </a:dk1>
      <a:lt1>
        <a:sysClr val="window" lastClr="FFFFFF"/>
      </a:lt1>
      <a:dk2>
        <a:srgbClr val="1F497D"/>
      </a:dk2>
      <a:lt2>
        <a:srgbClr val="EEECE1"/>
      </a:lt2>
      <a:accent1>
        <a:srgbClr val="000000"/>
      </a:accent1>
      <a:accent2>
        <a:srgbClr val="009CDD"/>
      </a:accent2>
      <a:accent3>
        <a:srgbClr val="FFEC00"/>
      </a:accent3>
      <a:accent4>
        <a:srgbClr val="DA8D1B"/>
      </a:accent4>
      <a:accent5>
        <a:srgbClr val="C00076"/>
      </a:accent5>
      <a:accent6>
        <a:srgbClr val="B4C95F"/>
      </a:accent6>
      <a:hlink>
        <a:srgbClr val="0000FF"/>
      </a:hlink>
      <a:folHlink>
        <a:srgbClr val="800080"/>
      </a:folHlink>
    </a:clrScheme>
    <a:fontScheme name="KathKirche">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view="pageBreakPreview" zoomScaleNormal="100" zoomScaleSheetLayoutView="100" workbookViewId="0">
      <selection activeCell="A2" sqref="A2:H2"/>
    </sheetView>
  </sheetViews>
  <sheetFormatPr baseColWidth="10" defaultRowHeight="11.25" x14ac:dyDescent="0.15"/>
  <cols>
    <col min="1" max="7" width="10.625" customWidth="1"/>
    <col min="8" max="8" width="13" customWidth="1"/>
  </cols>
  <sheetData>
    <row r="1" spans="1:8" ht="33.75" customHeight="1" x14ac:dyDescent="0.35">
      <c r="A1" s="62"/>
      <c r="B1" s="62"/>
      <c r="C1" s="62"/>
      <c r="D1" s="62"/>
      <c r="E1" s="62"/>
      <c r="F1" s="62"/>
      <c r="G1" s="62"/>
      <c r="H1" s="62"/>
    </row>
    <row r="2" spans="1:8" ht="33.75" customHeight="1" x14ac:dyDescent="0.15">
      <c r="A2" s="63"/>
      <c r="B2" s="63"/>
      <c r="C2" s="63"/>
      <c r="D2" s="63"/>
      <c r="E2" s="63"/>
      <c r="F2" s="63"/>
      <c r="G2" s="63"/>
      <c r="H2" s="63"/>
    </row>
    <row r="3" spans="1:8" ht="33.75" customHeight="1" x14ac:dyDescent="0.15">
      <c r="A3" s="36"/>
      <c r="B3" s="36"/>
      <c r="C3" s="36"/>
      <c r="D3" s="36"/>
      <c r="E3" s="36"/>
      <c r="F3" s="36"/>
      <c r="G3" s="36"/>
      <c r="H3" s="36"/>
    </row>
    <row r="4" spans="1:8" ht="27" x14ac:dyDescent="0.35">
      <c r="A4" s="64" t="s">
        <v>102</v>
      </c>
      <c r="B4" s="64"/>
      <c r="C4" s="64"/>
      <c r="D4" s="64"/>
      <c r="E4" s="64"/>
      <c r="F4" s="64"/>
      <c r="G4" s="64"/>
      <c r="H4" s="64"/>
    </row>
    <row r="5" spans="1:8" ht="12" customHeight="1" x14ac:dyDescent="0.35">
      <c r="A5" s="32"/>
      <c r="B5" s="32"/>
      <c r="C5" s="32"/>
      <c r="D5" s="32"/>
      <c r="E5" s="32"/>
      <c r="F5" s="32"/>
      <c r="G5" s="32"/>
      <c r="H5" s="32"/>
    </row>
    <row r="6" spans="1:8" ht="36" customHeight="1" x14ac:dyDescent="0.15">
      <c r="A6" s="65" t="s">
        <v>99</v>
      </c>
      <c r="B6" s="65"/>
      <c r="C6" s="65"/>
      <c r="D6" s="65"/>
      <c r="E6" s="65"/>
      <c r="F6" s="65"/>
      <c r="G6" s="65"/>
      <c r="H6" s="65"/>
    </row>
    <row r="7" spans="1:8" x14ac:dyDescent="0.15">
      <c r="G7" t="s">
        <v>72</v>
      </c>
      <c r="H7" s="20"/>
    </row>
    <row r="8" spans="1:8" ht="14.25" x14ac:dyDescent="0.2">
      <c r="A8" s="38" t="s">
        <v>0</v>
      </c>
      <c r="B8" s="38"/>
      <c r="C8" s="38"/>
      <c r="D8" s="38"/>
      <c r="E8" s="38"/>
      <c r="F8" s="38"/>
      <c r="G8" s="38"/>
      <c r="H8" s="38"/>
    </row>
    <row r="10" spans="1:8" ht="22.5" customHeight="1" x14ac:dyDescent="0.15">
      <c r="A10" s="49" t="s">
        <v>1</v>
      </c>
      <c r="B10" s="49"/>
      <c r="C10" s="58"/>
      <c r="D10" s="59"/>
      <c r="E10" s="49" t="s">
        <v>3</v>
      </c>
      <c r="F10" s="49"/>
      <c r="G10" s="58"/>
      <c r="H10" s="59"/>
    </row>
    <row r="12" spans="1:8" ht="22.5" customHeight="1" x14ac:dyDescent="0.15">
      <c r="A12" s="49" t="s">
        <v>2</v>
      </c>
      <c r="B12" s="49"/>
      <c r="C12" s="58"/>
      <c r="D12" s="59"/>
      <c r="E12" s="45" t="s">
        <v>4</v>
      </c>
      <c r="F12" s="45"/>
      <c r="G12" s="60"/>
      <c r="H12" s="61"/>
    </row>
    <row r="14" spans="1:8" ht="14.25" x14ac:dyDescent="0.2">
      <c r="A14" s="38" t="s">
        <v>5</v>
      </c>
      <c r="B14" s="38"/>
      <c r="C14" s="38"/>
      <c r="D14" s="38"/>
      <c r="E14" s="38"/>
      <c r="F14" s="38"/>
      <c r="G14" s="38"/>
      <c r="H14" s="38"/>
    </row>
    <row r="16" spans="1:8" ht="22.5" customHeight="1" x14ac:dyDescent="0.15">
      <c r="A16" s="49" t="s">
        <v>6</v>
      </c>
      <c r="B16" s="49"/>
      <c r="C16" s="56">
        <v>4.58E-2</v>
      </c>
      <c r="D16" s="57"/>
      <c r="E16" s="49" t="s">
        <v>24</v>
      </c>
      <c r="F16" s="49"/>
      <c r="G16" s="56">
        <v>1.8E-3</v>
      </c>
      <c r="H16" s="57"/>
    </row>
    <row r="18" spans="1:8" ht="30" customHeight="1" x14ac:dyDescent="0.15">
      <c r="A18" s="49" t="s">
        <v>26</v>
      </c>
      <c r="B18" s="49"/>
      <c r="C18" s="56">
        <v>1.5E-3</v>
      </c>
      <c r="D18" s="57"/>
      <c r="E18" s="49" t="s">
        <v>25</v>
      </c>
      <c r="F18" s="49"/>
      <c r="G18" s="56">
        <v>1E-3</v>
      </c>
      <c r="H18" s="57"/>
    </row>
    <row r="20" spans="1:8" ht="30" customHeight="1" x14ac:dyDescent="0.15">
      <c r="A20" s="45" t="s">
        <v>7</v>
      </c>
      <c r="B20" s="45"/>
      <c r="C20" s="52">
        <v>0</v>
      </c>
      <c r="D20" s="53"/>
      <c r="E20" s="45" t="s">
        <v>8</v>
      </c>
      <c r="F20" s="45"/>
      <c r="G20" s="54">
        <f>IF(C20&gt;=60,H27,IF(C20&lt;=49,D27,F27))</f>
        <v>1902.6</v>
      </c>
      <c r="H20" s="54"/>
    </row>
    <row r="21" spans="1:8" ht="22.5" customHeight="1" x14ac:dyDescent="0.15">
      <c r="A21" s="34" t="s">
        <v>100</v>
      </c>
      <c r="B21" s="34"/>
      <c r="C21" s="34"/>
      <c r="D21" s="34"/>
      <c r="E21" s="34"/>
      <c r="F21" s="34"/>
      <c r="G21" s="34"/>
      <c r="H21" s="34"/>
    </row>
    <row r="23" spans="1:8" x14ac:dyDescent="0.15">
      <c r="A23" s="55" t="s">
        <v>7</v>
      </c>
      <c r="B23" s="55"/>
      <c r="C23" s="7"/>
      <c r="D23" s="24" t="s">
        <v>9</v>
      </c>
      <c r="F23" s="24" t="s">
        <v>10</v>
      </c>
      <c r="H23" s="24" t="s">
        <v>11</v>
      </c>
    </row>
    <row r="24" spans="1:8" x14ac:dyDescent="0.15">
      <c r="A24" s="51" t="s">
        <v>27</v>
      </c>
      <c r="B24" s="51"/>
      <c r="C24" s="8"/>
      <c r="D24" s="22">
        <v>2184</v>
      </c>
      <c r="F24" s="22">
        <v>2184</v>
      </c>
      <c r="H24" s="22">
        <v>2184</v>
      </c>
    </row>
    <row r="25" spans="1:8" x14ac:dyDescent="0.15">
      <c r="A25" s="51" t="s">
        <v>28</v>
      </c>
      <c r="B25" s="51"/>
      <c r="C25" s="8"/>
      <c r="D25" s="21">
        <v>168</v>
      </c>
      <c r="F25" s="21">
        <v>210</v>
      </c>
      <c r="H25" s="21">
        <v>252</v>
      </c>
    </row>
    <row r="26" spans="1:8" x14ac:dyDescent="0.15">
      <c r="A26" s="51" t="s">
        <v>103</v>
      </c>
      <c r="B26" s="51"/>
      <c r="C26" s="8"/>
      <c r="D26" s="21">
        <v>113.4</v>
      </c>
      <c r="F26" s="21">
        <v>113.4</v>
      </c>
      <c r="H26" s="21">
        <v>113.4</v>
      </c>
    </row>
    <row r="27" spans="1:8" x14ac:dyDescent="0.15">
      <c r="A27" s="51" t="s">
        <v>8</v>
      </c>
      <c r="B27" s="51"/>
      <c r="C27" s="8"/>
      <c r="D27" s="23">
        <f>D24-D25-D26</f>
        <v>1902.6</v>
      </c>
      <c r="F27" s="23">
        <f>F24-F25-F26</f>
        <v>1860.6</v>
      </c>
      <c r="H27" s="23">
        <f>H24-H25-H26</f>
        <v>1818.6</v>
      </c>
    </row>
    <row r="29" spans="1:8" ht="14.25" x14ac:dyDescent="0.2">
      <c r="A29" s="38" t="s">
        <v>12</v>
      </c>
      <c r="B29" s="38"/>
      <c r="C29" s="38"/>
      <c r="D29" s="38"/>
      <c r="E29" s="38"/>
      <c r="F29" s="38"/>
      <c r="G29" s="38"/>
      <c r="H29" s="38"/>
    </row>
    <row r="31" spans="1:8" x14ac:dyDescent="0.15">
      <c r="A31" s="50" t="s">
        <v>14</v>
      </c>
      <c r="B31" s="50"/>
    </row>
    <row r="32" spans="1:8" ht="22.5" customHeight="1" x14ac:dyDescent="0.15">
      <c r="A32" s="45" t="s">
        <v>17</v>
      </c>
      <c r="B32" s="45"/>
      <c r="C32" s="25"/>
      <c r="D32" s="1" t="s">
        <v>91</v>
      </c>
      <c r="E32" s="2">
        <f>C16</f>
        <v>4.58E-2</v>
      </c>
      <c r="F32" s="1"/>
      <c r="G32" s="1" t="s">
        <v>13</v>
      </c>
      <c r="H32" s="2">
        <f>C32*E32</f>
        <v>0</v>
      </c>
    </row>
    <row r="34" spans="1:8" x14ac:dyDescent="0.15">
      <c r="A34" s="50" t="s">
        <v>15</v>
      </c>
      <c r="B34" s="50"/>
      <c r="C34" s="50"/>
    </row>
    <row r="35" spans="1:8" ht="22.5" customHeight="1" x14ac:dyDescent="0.15">
      <c r="A35" s="45" t="s">
        <v>21</v>
      </c>
      <c r="B35" s="45"/>
      <c r="C35" s="25"/>
      <c r="D35" s="1" t="s">
        <v>20</v>
      </c>
      <c r="E35" s="2">
        <f>G16</f>
        <v>1.8E-3</v>
      </c>
      <c r="F35" s="1"/>
      <c r="G35" s="1" t="s">
        <v>13</v>
      </c>
      <c r="H35" s="2">
        <f>C35*E35</f>
        <v>0</v>
      </c>
    </row>
    <row r="36" spans="1:8" ht="22.5" customHeight="1" x14ac:dyDescent="0.15">
      <c r="A36" s="45" t="s">
        <v>22</v>
      </c>
      <c r="B36" s="45"/>
      <c r="C36" s="25"/>
      <c r="D36" s="1" t="s">
        <v>20</v>
      </c>
      <c r="E36" s="2">
        <f>C18</f>
        <v>1.5E-3</v>
      </c>
      <c r="F36" s="1"/>
      <c r="G36" s="1" t="s">
        <v>13</v>
      </c>
      <c r="H36" s="2">
        <f>C36*E36</f>
        <v>0</v>
      </c>
    </row>
    <row r="37" spans="1:8" ht="22.5" customHeight="1" x14ac:dyDescent="0.15">
      <c r="A37" s="45" t="s">
        <v>23</v>
      </c>
      <c r="B37" s="45"/>
      <c r="C37" s="25"/>
      <c r="D37" s="1" t="s">
        <v>20</v>
      </c>
      <c r="E37" s="2">
        <f>G18</f>
        <v>1E-3</v>
      </c>
      <c r="F37" s="1"/>
      <c r="G37" s="1" t="s">
        <v>13</v>
      </c>
      <c r="H37" s="2">
        <f>C37*E37</f>
        <v>0</v>
      </c>
    </row>
    <row r="39" spans="1:8" x14ac:dyDescent="0.15">
      <c r="A39" s="50" t="s">
        <v>16</v>
      </c>
      <c r="B39" s="50"/>
    </row>
    <row r="40" spans="1:8" ht="22.5" x14ac:dyDescent="0.15">
      <c r="A40" s="45" t="s">
        <v>18</v>
      </c>
      <c r="B40" s="45"/>
      <c r="C40" s="25"/>
      <c r="D40" s="1" t="s">
        <v>20</v>
      </c>
      <c r="E40" s="4">
        <f>1/G20</f>
        <v>5.2559655208661831E-4</v>
      </c>
      <c r="F40" s="1"/>
      <c r="G40" s="1" t="s">
        <v>13</v>
      </c>
      <c r="H40" s="2">
        <f>C40*E40</f>
        <v>0</v>
      </c>
    </row>
    <row r="41" spans="1:8" ht="22.5" x14ac:dyDescent="0.15">
      <c r="A41" s="45" t="s">
        <v>19</v>
      </c>
      <c r="B41" s="45"/>
      <c r="C41" s="25"/>
      <c r="D41" s="1" t="s">
        <v>20</v>
      </c>
      <c r="E41" s="3">
        <f>1/G20</f>
        <v>5.2559655208661831E-4</v>
      </c>
      <c r="F41" s="1"/>
      <c r="G41" s="1" t="s">
        <v>13</v>
      </c>
      <c r="H41" s="2">
        <f>C41*E41</f>
        <v>0</v>
      </c>
    </row>
    <row r="43" spans="1:8" ht="22.5" customHeight="1" x14ac:dyDescent="0.15">
      <c r="G43" s="6" t="s">
        <v>62</v>
      </c>
      <c r="H43" s="5">
        <f>H32+H35+H36+H37+H40+H41</f>
        <v>0</v>
      </c>
    </row>
    <row r="44" spans="1:8" ht="14.25" x14ac:dyDescent="0.2">
      <c r="A44" s="38" t="s">
        <v>46</v>
      </c>
      <c r="B44" s="38"/>
      <c r="C44" s="38"/>
      <c r="D44" s="38"/>
      <c r="E44" s="38"/>
      <c r="F44" s="38"/>
      <c r="G44" s="38"/>
      <c r="H44" s="38"/>
    </row>
    <row r="46" spans="1:8" x14ac:dyDescent="0.15">
      <c r="A46" s="50" t="s">
        <v>29</v>
      </c>
      <c r="B46" s="50"/>
      <c r="C46" s="50"/>
    </row>
    <row r="47" spans="1:8" ht="22.5" x14ac:dyDescent="0.15">
      <c r="A47" s="45" t="s">
        <v>30</v>
      </c>
      <c r="B47" s="45"/>
      <c r="C47" s="25"/>
      <c r="D47" s="1" t="s">
        <v>20</v>
      </c>
      <c r="E47" s="2">
        <f>G16</f>
        <v>1.8E-3</v>
      </c>
      <c r="F47" s="1"/>
      <c r="G47" s="1" t="s">
        <v>13</v>
      </c>
      <c r="H47" s="2">
        <f>C47*E47</f>
        <v>0</v>
      </c>
    </row>
    <row r="48" spans="1:8" ht="22.5" x14ac:dyDescent="0.15">
      <c r="A48" s="45" t="s">
        <v>31</v>
      </c>
      <c r="B48" s="45"/>
      <c r="C48" s="25"/>
      <c r="D48" s="1" t="s">
        <v>20</v>
      </c>
      <c r="E48" s="2">
        <f>C18</f>
        <v>1.5E-3</v>
      </c>
      <c r="F48" s="1"/>
      <c r="G48" s="1" t="s">
        <v>13</v>
      </c>
      <c r="H48" s="2">
        <f>C48*E48</f>
        <v>0</v>
      </c>
    </row>
    <row r="49" spans="1:8" ht="22.5" x14ac:dyDescent="0.15">
      <c r="A49" s="45" t="s">
        <v>32</v>
      </c>
      <c r="B49" s="45"/>
      <c r="C49" s="25"/>
      <c r="D49" s="1" t="s">
        <v>20</v>
      </c>
      <c r="E49" s="2">
        <f>G18</f>
        <v>1E-3</v>
      </c>
      <c r="F49" s="1"/>
      <c r="G49" s="1" t="s">
        <v>13</v>
      </c>
      <c r="H49" s="2">
        <f>C49*E49</f>
        <v>0</v>
      </c>
    </row>
    <row r="51" spans="1:8" x14ac:dyDescent="0.15">
      <c r="A51" s="50" t="s">
        <v>33</v>
      </c>
      <c r="B51" s="50"/>
      <c r="C51" s="50"/>
    </row>
    <row r="52" spans="1:8" ht="22.5" x14ac:dyDescent="0.15">
      <c r="A52" s="45" t="s">
        <v>34</v>
      </c>
      <c r="B52" s="45"/>
      <c r="C52" s="25"/>
      <c r="D52" s="1" t="s">
        <v>37</v>
      </c>
      <c r="E52" s="26">
        <v>6</v>
      </c>
      <c r="F52" s="1"/>
      <c r="G52" s="1" t="s">
        <v>13</v>
      </c>
      <c r="H52" s="2">
        <f>1/G20*E52*C52</f>
        <v>0</v>
      </c>
    </row>
    <row r="53" spans="1:8" ht="22.5" x14ac:dyDescent="0.15">
      <c r="A53" s="45" t="s">
        <v>35</v>
      </c>
      <c r="B53" s="45"/>
      <c r="C53" s="25"/>
      <c r="D53" s="1" t="s">
        <v>37</v>
      </c>
      <c r="E53" s="26">
        <v>5</v>
      </c>
      <c r="F53" s="1"/>
      <c r="G53" s="1" t="s">
        <v>13</v>
      </c>
      <c r="H53" s="2">
        <f>1/G20*C53*E53</f>
        <v>0</v>
      </c>
    </row>
    <row r="54" spans="1:8" ht="22.5" x14ac:dyDescent="0.15">
      <c r="A54" s="45" t="s">
        <v>36</v>
      </c>
      <c r="B54" s="45"/>
      <c r="C54" s="25"/>
      <c r="D54" s="1" t="s">
        <v>37</v>
      </c>
      <c r="E54" s="26">
        <v>3</v>
      </c>
      <c r="F54" s="1"/>
      <c r="G54" s="1" t="s">
        <v>13</v>
      </c>
      <c r="H54" s="2">
        <f>1/G20*C54*E54</f>
        <v>0</v>
      </c>
    </row>
    <row r="56" spans="1:8" x14ac:dyDescent="0.15">
      <c r="A56" s="50" t="s">
        <v>38</v>
      </c>
      <c r="B56" s="50"/>
      <c r="C56" s="50"/>
    </row>
    <row r="57" spans="1:8" ht="22.5" x14ac:dyDescent="0.15">
      <c r="A57" s="45" t="s">
        <v>39</v>
      </c>
      <c r="B57" s="45"/>
      <c r="C57" s="25"/>
      <c r="D57" s="1" t="s">
        <v>37</v>
      </c>
      <c r="E57" s="26">
        <v>8</v>
      </c>
      <c r="F57" s="1"/>
      <c r="G57" s="1" t="s">
        <v>13</v>
      </c>
      <c r="H57" s="2">
        <f>1/G20*E57*C57</f>
        <v>0</v>
      </c>
    </row>
    <row r="58" spans="1:8" ht="22.5" x14ac:dyDescent="0.15">
      <c r="A58" s="45" t="s">
        <v>40</v>
      </c>
      <c r="B58" s="45"/>
      <c r="C58" s="25"/>
      <c r="D58" s="1" t="s">
        <v>37</v>
      </c>
      <c r="E58" s="26">
        <v>6</v>
      </c>
      <c r="F58" s="1"/>
      <c r="G58" s="1" t="s">
        <v>13</v>
      </c>
      <c r="H58" s="2">
        <f>1/G20*C58*E58</f>
        <v>0</v>
      </c>
    </row>
    <row r="59" spans="1:8" ht="22.5" x14ac:dyDescent="0.15">
      <c r="A59" s="45" t="s">
        <v>41</v>
      </c>
      <c r="B59" s="45"/>
      <c r="C59" s="25"/>
      <c r="D59" s="1" t="s">
        <v>37</v>
      </c>
      <c r="E59" s="26">
        <v>4</v>
      </c>
      <c r="F59" s="1"/>
      <c r="G59" s="1" t="s">
        <v>13</v>
      </c>
      <c r="H59" s="2">
        <f>1/G20*C59*E59</f>
        <v>0</v>
      </c>
    </row>
    <row r="61" spans="1:8" x14ac:dyDescent="0.15">
      <c r="A61" s="50" t="s">
        <v>42</v>
      </c>
      <c r="B61" s="50"/>
      <c r="C61" s="50"/>
      <c r="D61" s="50"/>
    </row>
    <row r="62" spans="1:8" ht="22.5" x14ac:dyDescent="0.15">
      <c r="A62" s="45" t="s">
        <v>39</v>
      </c>
      <c r="B62" s="45"/>
      <c r="C62" s="25"/>
      <c r="D62" s="1" t="s">
        <v>37</v>
      </c>
      <c r="E62" s="26">
        <v>20</v>
      </c>
      <c r="F62" s="1"/>
      <c r="G62" s="1" t="s">
        <v>13</v>
      </c>
      <c r="H62" s="2">
        <f>1/G20*E62*C62</f>
        <v>0</v>
      </c>
    </row>
    <row r="63" spans="1:8" ht="22.5" x14ac:dyDescent="0.15">
      <c r="A63" s="45" t="s">
        <v>40</v>
      </c>
      <c r="B63" s="45"/>
      <c r="C63" s="25"/>
      <c r="D63" s="1" t="s">
        <v>37</v>
      </c>
      <c r="E63" s="26">
        <v>15</v>
      </c>
      <c r="F63" s="1"/>
      <c r="G63" s="1" t="s">
        <v>13</v>
      </c>
      <c r="H63" s="2">
        <f>1/G20*C63*E63</f>
        <v>0</v>
      </c>
    </row>
    <row r="64" spans="1:8" ht="22.5" x14ac:dyDescent="0.15">
      <c r="A64" s="45" t="s">
        <v>41</v>
      </c>
      <c r="B64" s="45"/>
      <c r="C64" s="25"/>
      <c r="D64" s="1" t="s">
        <v>37</v>
      </c>
      <c r="E64" s="26">
        <v>10</v>
      </c>
      <c r="F64" s="1"/>
      <c r="G64" s="1" t="s">
        <v>13</v>
      </c>
      <c r="H64" s="2">
        <f>1/G20*C64*E64</f>
        <v>0</v>
      </c>
    </row>
    <row r="65" spans="1:8" x14ac:dyDescent="0.15">
      <c r="A65" s="9"/>
      <c r="B65" s="9"/>
      <c r="C65" s="9"/>
      <c r="D65" s="9"/>
      <c r="E65" s="9"/>
      <c r="F65" s="9"/>
      <c r="G65" s="9"/>
      <c r="H65" s="9"/>
    </row>
    <row r="66" spans="1:8" ht="12" customHeight="1" x14ac:dyDescent="0.15">
      <c r="A66" s="48" t="s">
        <v>44</v>
      </c>
      <c r="B66" s="48"/>
    </row>
    <row r="67" spans="1:8" ht="22.5" customHeight="1" x14ac:dyDescent="0.15">
      <c r="A67" s="49" t="s">
        <v>43</v>
      </c>
      <c r="B67" s="49"/>
      <c r="C67" s="27"/>
      <c r="D67" s="1" t="s">
        <v>20</v>
      </c>
      <c r="E67" s="3">
        <f>1/G20</f>
        <v>5.2559655208661831E-4</v>
      </c>
      <c r="F67" s="1"/>
      <c r="G67" s="1" t="s">
        <v>13</v>
      </c>
      <c r="H67" s="2">
        <f>C67*E67</f>
        <v>0</v>
      </c>
    </row>
    <row r="68" spans="1:8" x14ac:dyDescent="0.15">
      <c r="A68" s="35"/>
      <c r="B68" s="35"/>
    </row>
    <row r="69" spans="1:8" x14ac:dyDescent="0.15">
      <c r="A69" s="50" t="s">
        <v>45</v>
      </c>
      <c r="B69" s="50"/>
    </row>
    <row r="70" spans="1:8" ht="22.5" x14ac:dyDescent="0.15">
      <c r="A70" s="45" t="s">
        <v>47</v>
      </c>
      <c r="B70" s="45"/>
      <c r="C70" s="25"/>
      <c r="D70" s="1" t="s">
        <v>37</v>
      </c>
      <c r="E70" s="26">
        <v>2</v>
      </c>
      <c r="F70" s="1"/>
      <c r="G70" s="1" t="s">
        <v>13</v>
      </c>
      <c r="H70" s="2">
        <f>1/G20*E70*C70</f>
        <v>0</v>
      </c>
    </row>
    <row r="71" spans="1:8" ht="22.5" x14ac:dyDescent="0.15">
      <c r="A71" s="45" t="s">
        <v>48</v>
      </c>
      <c r="B71" s="45"/>
      <c r="C71" s="25"/>
      <c r="D71" s="1" t="s">
        <v>37</v>
      </c>
      <c r="E71" s="26">
        <v>4</v>
      </c>
      <c r="F71" s="1"/>
      <c r="G71" s="1" t="s">
        <v>13</v>
      </c>
      <c r="H71" s="2">
        <f>1/G20*C71*E71</f>
        <v>0</v>
      </c>
    </row>
    <row r="72" spans="1:8" ht="22.5" x14ac:dyDescent="0.15">
      <c r="A72" s="45" t="s">
        <v>49</v>
      </c>
      <c r="B72" s="45"/>
      <c r="C72" s="25"/>
      <c r="D72" s="1" t="s">
        <v>37</v>
      </c>
      <c r="E72" s="26">
        <v>8</v>
      </c>
      <c r="F72" s="1"/>
      <c r="G72" s="1" t="s">
        <v>13</v>
      </c>
      <c r="H72" s="2">
        <f>1/G20*C72*E72</f>
        <v>0</v>
      </c>
    </row>
    <row r="73" spans="1:8" x14ac:dyDescent="0.15">
      <c r="A73" s="35"/>
      <c r="B73" s="35"/>
    </row>
    <row r="74" spans="1:8" x14ac:dyDescent="0.15">
      <c r="A74" s="29" t="s">
        <v>94</v>
      </c>
      <c r="B74" s="29"/>
      <c r="C74" s="28"/>
    </row>
    <row r="75" spans="1:8" ht="22.5" x14ac:dyDescent="0.15">
      <c r="A75" s="45" t="s">
        <v>97</v>
      </c>
      <c r="B75" s="45"/>
      <c r="C75" s="25"/>
      <c r="D75" s="1" t="s">
        <v>20</v>
      </c>
      <c r="E75" s="3">
        <f>1/G20</f>
        <v>5.2559655208661831E-4</v>
      </c>
      <c r="F75" s="1"/>
      <c r="G75" s="1" t="s">
        <v>13</v>
      </c>
      <c r="H75" s="2">
        <f t="shared" ref="H75:H77" si="0">C75*E75</f>
        <v>0</v>
      </c>
    </row>
    <row r="76" spans="1:8" ht="22.5" x14ac:dyDescent="0.15">
      <c r="A76" s="45" t="s">
        <v>95</v>
      </c>
      <c r="B76" s="45"/>
      <c r="C76" s="25"/>
      <c r="D76" s="1" t="s">
        <v>20</v>
      </c>
      <c r="E76" s="3">
        <f>1/G20</f>
        <v>5.2559655208661831E-4</v>
      </c>
      <c r="F76" s="1"/>
      <c r="G76" s="1" t="s">
        <v>13</v>
      </c>
      <c r="H76" s="2">
        <f t="shared" si="0"/>
        <v>0</v>
      </c>
    </row>
    <row r="77" spans="1:8" ht="22.5" x14ac:dyDescent="0.15">
      <c r="A77" s="45" t="s">
        <v>96</v>
      </c>
      <c r="B77" s="45"/>
      <c r="C77" s="25"/>
      <c r="D77" s="1" t="s">
        <v>20</v>
      </c>
      <c r="E77" s="3">
        <f>1/G20</f>
        <v>5.2559655208661831E-4</v>
      </c>
      <c r="F77" s="1"/>
      <c r="G77" s="1" t="s">
        <v>13</v>
      </c>
      <c r="H77" s="2">
        <f t="shared" si="0"/>
        <v>0</v>
      </c>
    </row>
    <row r="78" spans="1:8" x14ac:dyDescent="0.15">
      <c r="A78" s="28"/>
      <c r="B78" s="28"/>
    </row>
    <row r="79" spans="1:8" x14ac:dyDescent="0.15">
      <c r="A79" s="28"/>
      <c r="B79" s="28"/>
      <c r="G79" s="6" t="s">
        <v>62</v>
      </c>
      <c r="H79" s="12">
        <f>H47+H48+H49+H52+H53+H54+H57+H58+H59+H62+H63+H64+H67+H70+H71+H72+H75+H76+H77</f>
        <v>0</v>
      </c>
    </row>
    <row r="80" spans="1:8" ht="12" customHeight="1" x14ac:dyDescent="0.15">
      <c r="A80" s="29" t="s">
        <v>50</v>
      </c>
      <c r="B80" s="29"/>
      <c r="C80" s="28"/>
    </row>
    <row r="81" spans="1:8" ht="22.5" customHeight="1" x14ac:dyDescent="0.15">
      <c r="A81" s="45" t="s">
        <v>52</v>
      </c>
      <c r="B81" s="45"/>
      <c r="C81" s="25"/>
      <c r="D81" s="1" t="s">
        <v>20</v>
      </c>
      <c r="E81" s="3">
        <f>1/G20</f>
        <v>5.2559655208661831E-4</v>
      </c>
      <c r="F81" s="1"/>
      <c r="G81" s="1" t="s">
        <v>13</v>
      </c>
      <c r="H81" s="2">
        <f>C81*E81</f>
        <v>0</v>
      </c>
    </row>
    <row r="82" spans="1:8" ht="22.5" customHeight="1" x14ac:dyDescent="0.15">
      <c r="A82" s="45" t="s">
        <v>53</v>
      </c>
      <c r="B82" s="45"/>
      <c r="C82" s="25"/>
      <c r="D82" s="1" t="s">
        <v>20</v>
      </c>
      <c r="E82" s="3">
        <f>1/G20</f>
        <v>5.2559655208661831E-4</v>
      </c>
      <c r="F82" s="1"/>
      <c r="G82" s="1" t="s">
        <v>13</v>
      </c>
      <c r="H82" s="2">
        <f t="shared" ref="H82:H89" si="1">C82*E82</f>
        <v>0</v>
      </c>
    </row>
    <row r="83" spans="1:8" ht="22.5" customHeight="1" x14ac:dyDescent="0.15">
      <c r="A83" s="45" t="s">
        <v>54</v>
      </c>
      <c r="B83" s="45"/>
      <c r="C83" s="25"/>
      <c r="D83" s="1" t="s">
        <v>20</v>
      </c>
      <c r="E83" s="3">
        <f>1/G20</f>
        <v>5.2559655208661831E-4</v>
      </c>
      <c r="F83" s="1"/>
      <c r="G83" s="1" t="s">
        <v>13</v>
      </c>
      <c r="H83" s="2">
        <f t="shared" si="1"/>
        <v>0</v>
      </c>
    </row>
    <row r="84" spans="1:8" ht="22.5" customHeight="1" x14ac:dyDescent="0.15">
      <c r="A84" s="45" t="s">
        <v>55</v>
      </c>
      <c r="B84" s="45"/>
      <c r="C84" s="25"/>
      <c r="D84" s="1" t="s">
        <v>20</v>
      </c>
      <c r="E84" s="3">
        <f>1/G20</f>
        <v>5.2559655208661831E-4</v>
      </c>
      <c r="F84" s="1"/>
      <c r="G84" s="1" t="s">
        <v>13</v>
      </c>
      <c r="H84" s="2">
        <f t="shared" si="1"/>
        <v>0</v>
      </c>
    </row>
    <row r="85" spans="1:8" ht="22.5" customHeight="1" x14ac:dyDescent="0.15">
      <c r="A85" s="45" t="s">
        <v>56</v>
      </c>
      <c r="B85" s="45"/>
      <c r="C85" s="25"/>
      <c r="D85" s="1" t="s">
        <v>20</v>
      </c>
      <c r="E85" s="3">
        <f>1/G20</f>
        <v>5.2559655208661831E-4</v>
      </c>
      <c r="F85" s="1"/>
      <c r="G85" s="1" t="s">
        <v>13</v>
      </c>
      <c r="H85" s="2">
        <f t="shared" si="1"/>
        <v>0</v>
      </c>
    </row>
    <row r="86" spans="1:8" ht="22.5" customHeight="1" x14ac:dyDescent="0.15">
      <c r="A86" s="45" t="s">
        <v>57</v>
      </c>
      <c r="B86" s="45"/>
      <c r="C86" s="25"/>
      <c r="D86" s="1" t="s">
        <v>20</v>
      </c>
      <c r="E86" s="3">
        <f>1/G20</f>
        <v>5.2559655208661831E-4</v>
      </c>
      <c r="F86" s="1"/>
      <c r="G86" s="1" t="s">
        <v>13</v>
      </c>
      <c r="H86" s="2">
        <f t="shared" si="1"/>
        <v>0</v>
      </c>
    </row>
    <row r="87" spans="1:8" ht="22.5" customHeight="1" x14ac:dyDescent="0.15">
      <c r="A87" s="45" t="s">
        <v>58</v>
      </c>
      <c r="B87" s="45"/>
      <c r="C87" s="25"/>
      <c r="D87" s="1" t="s">
        <v>20</v>
      </c>
      <c r="E87" s="3">
        <f>1/G20</f>
        <v>5.2559655208661831E-4</v>
      </c>
      <c r="F87" s="1"/>
      <c r="G87" s="1" t="s">
        <v>13</v>
      </c>
      <c r="H87" s="2">
        <f t="shared" si="1"/>
        <v>0</v>
      </c>
    </row>
    <row r="88" spans="1:8" ht="22.5" customHeight="1" x14ac:dyDescent="0.15">
      <c r="A88" s="45" t="s">
        <v>59</v>
      </c>
      <c r="B88" s="45"/>
      <c r="C88" s="25"/>
      <c r="D88" s="1" t="s">
        <v>20</v>
      </c>
      <c r="E88" s="3">
        <f>1/G20</f>
        <v>5.2559655208661831E-4</v>
      </c>
      <c r="F88" s="1"/>
      <c r="G88" s="1" t="s">
        <v>13</v>
      </c>
      <c r="H88" s="2">
        <f t="shared" si="1"/>
        <v>0</v>
      </c>
    </row>
    <row r="89" spans="1:8" ht="22.5" customHeight="1" x14ac:dyDescent="0.15">
      <c r="A89" s="45" t="s">
        <v>60</v>
      </c>
      <c r="B89" s="45"/>
      <c r="C89" s="25"/>
      <c r="D89" s="1" t="s">
        <v>20</v>
      </c>
      <c r="E89" s="3">
        <f>1/G20</f>
        <v>5.2559655208661831E-4</v>
      </c>
      <c r="F89" s="1"/>
      <c r="G89" s="1" t="s">
        <v>13</v>
      </c>
      <c r="H89" s="2">
        <f t="shared" si="1"/>
        <v>0</v>
      </c>
    </row>
    <row r="90" spans="1:8" ht="22.5" customHeight="1" x14ac:dyDescent="0.15">
      <c r="A90" s="45" t="s">
        <v>61</v>
      </c>
      <c r="B90" s="45"/>
      <c r="C90" s="25"/>
      <c r="D90" s="1" t="s">
        <v>20</v>
      </c>
      <c r="E90" s="10">
        <f>1/G20</f>
        <v>5.2559655208661831E-4</v>
      </c>
      <c r="F90" s="1"/>
      <c r="G90" s="1" t="s">
        <v>13</v>
      </c>
      <c r="H90" s="2">
        <f>C90*E90</f>
        <v>0</v>
      </c>
    </row>
    <row r="92" spans="1:8" x14ac:dyDescent="0.15">
      <c r="G92" s="6" t="s">
        <v>62</v>
      </c>
      <c r="H92" s="12">
        <f>H81+H82+H83+H84+H85+H86+H87+H88+H89+H90</f>
        <v>0</v>
      </c>
    </row>
    <row r="93" spans="1:8" x14ac:dyDescent="0.15">
      <c r="G93" s="11"/>
      <c r="H93" s="11"/>
    </row>
    <row r="94" spans="1:8" ht="14.25" hidden="1" x14ac:dyDescent="0.2">
      <c r="A94" s="38" t="s">
        <v>51</v>
      </c>
      <c r="B94" s="47"/>
      <c r="C94" s="47"/>
      <c r="D94" s="47"/>
      <c r="E94" s="47"/>
      <c r="F94" s="47"/>
      <c r="G94" s="47"/>
      <c r="H94" s="47"/>
    </row>
    <row r="95" spans="1:8" hidden="1" x14ac:dyDescent="0.15"/>
    <row r="96" spans="1:8" ht="22.5" hidden="1" customHeight="1" x14ac:dyDescent="0.15">
      <c r="A96" s="45" t="s">
        <v>63</v>
      </c>
      <c r="B96" s="45"/>
      <c r="C96" s="25"/>
      <c r="D96" s="1" t="s">
        <v>20</v>
      </c>
      <c r="E96" s="3">
        <f>1/G20</f>
        <v>5.2559655208661831E-4</v>
      </c>
      <c r="F96" s="1"/>
      <c r="G96" s="1" t="s">
        <v>13</v>
      </c>
      <c r="H96" s="2">
        <f>C96*E96</f>
        <v>0</v>
      </c>
    </row>
    <row r="97" spans="1:8" ht="22.5" hidden="1" customHeight="1" x14ac:dyDescent="0.15">
      <c r="A97" s="45" t="s">
        <v>64</v>
      </c>
      <c r="B97" s="45"/>
      <c r="C97" s="25"/>
      <c r="D97" s="1" t="s">
        <v>20</v>
      </c>
      <c r="E97" s="3">
        <f>1/G20</f>
        <v>5.2559655208661831E-4</v>
      </c>
      <c r="F97" s="1"/>
      <c r="G97" s="1" t="s">
        <v>13</v>
      </c>
      <c r="H97" s="2">
        <f t="shared" ref="H97:H104" si="2">C97*E97</f>
        <v>0</v>
      </c>
    </row>
    <row r="98" spans="1:8" ht="22.5" hidden="1" customHeight="1" x14ac:dyDescent="0.15">
      <c r="A98" s="45" t="s">
        <v>54</v>
      </c>
      <c r="B98" s="45"/>
      <c r="C98" s="25"/>
      <c r="D98" s="1" t="s">
        <v>20</v>
      </c>
      <c r="E98" s="3">
        <f>1/G20</f>
        <v>5.2559655208661831E-4</v>
      </c>
      <c r="F98" s="1"/>
      <c r="G98" s="1" t="s">
        <v>13</v>
      </c>
      <c r="H98" s="2">
        <f t="shared" si="2"/>
        <v>0</v>
      </c>
    </row>
    <row r="99" spans="1:8" ht="22.5" hidden="1" customHeight="1" x14ac:dyDescent="0.15">
      <c r="A99" s="45" t="s">
        <v>65</v>
      </c>
      <c r="B99" s="45"/>
      <c r="C99" s="25"/>
      <c r="D99" s="1" t="s">
        <v>20</v>
      </c>
      <c r="E99" s="3">
        <f>1/G20</f>
        <v>5.2559655208661831E-4</v>
      </c>
      <c r="F99" s="1"/>
      <c r="G99" s="1" t="s">
        <v>13</v>
      </c>
      <c r="H99" s="2">
        <f t="shared" si="2"/>
        <v>0</v>
      </c>
    </row>
    <row r="100" spans="1:8" ht="22.5" hidden="1" customHeight="1" x14ac:dyDescent="0.15">
      <c r="A100" s="45" t="s">
        <v>66</v>
      </c>
      <c r="B100" s="45"/>
      <c r="C100" s="25"/>
      <c r="D100" s="1" t="s">
        <v>20</v>
      </c>
      <c r="E100" s="3">
        <f>1/G20</f>
        <v>5.2559655208661831E-4</v>
      </c>
      <c r="F100" s="1"/>
      <c r="G100" s="1" t="s">
        <v>13</v>
      </c>
      <c r="H100" s="2">
        <f t="shared" si="2"/>
        <v>0</v>
      </c>
    </row>
    <row r="101" spans="1:8" ht="22.5" hidden="1" customHeight="1" x14ac:dyDescent="0.15">
      <c r="A101" s="45" t="s">
        <v>67</v>
      </c>
      <c r="B101" s="45"/>
      <c r="C101" s="25"/>
      <c r="D101" s="1" t="s">
        <v>20</v>
      </c>
      <c r="E101" s="3">
        <f>1/G20</f>
        <v>5.2559655208661831E-4</v>
      </c>
      <c r="F101" s="1"/>
      <c r="G101" s="1" t="s">
        <v>13</v>
      </c>
      <c r="H101" s="2">
        <f t="shared" si="2"/>
        <v>0</v>
      </c>
    </row>
    <row r="102" spans="1:8" ht="22.5" hidden="1" customHeight="1" x14ac:dyDescent="0.15">
      <c r="A102" s="45" t="s">
        <v>68</v>
      </c>
      <c r="B102" s="45"/>
      <c r="C102" s="25"/>
      <c r="D102" s="1" t="s">
        <v>20</v>
      </c>
      <c r="E102" s="3">
        <f>1/G20</f>
        <v>5.2559655208661831E-4</v>
      </c>
      <c r="F102" s="1"/>
      <c r="G102" s="1" t="s">
        <v>13</v>
      </c>
      <c r="H102" s="2">
        <f t="shared" si="2"/>
        <v>0</v>
      </c>
    </row>
    <row r="103" spans="1:8" ht="22.5" hidden="1" customHeight="1" x14ac:dyDescent="0.15">
      <c r="A103" s="45" t="s">
        <v>69</v>
      </c>
      <c r="B103" s="45"/>
      <c r="C103" s="25"/>
      <c r="D103" s="1" t="s">
        <v>20</v>
      </c>
      <c r="E103" s="3">
        <f>1/G20</f>
        <v>5.2559655208661831E-4</v>
      </c>
      <c r="F103" s="1"/>
      <c r="G103" s="1" t="s">
        <v>13</v>
      </c>
      <c r="H103" s="2">
        <f t="shared" si="2"/>
        <v>0</v>
      </c>
    </row>
    <row r="104" spans="1:8" ht="22.5" hidden="1" customHeight="1" x14ac:dyDescent="0.15">
      <c r="A104" s="45" t="s">
        <v>71</v>
      </c>
      <c r="B104" s="45"/>
      <c r="C104" s="25"/>
      <c r="D104" s="1" t="s">
        <v>20</v>
      </c>
      <c r="E104" s="3">
        <f>1/G20</f>
        <v>5.2559655208661831E-4</v>
      </c>
      <c r="F104" s="1"/>
      <c r="G104" s="1" t="s">
        <v>13</v>
      </c>
      <c r="H104" s="2">
        <f t="shared" si="2"/>
        <v>0</v>
      </c>
    </row>
    <row r="105" spans="1:8" ht="22.5" hidden="1" customHeight="1" x14ac:dyDescent="0.15">
      <c r="A105" s="45" t="s">
        <v>70</v>
      </c>
      <c r="B105" s="45"/>
      <c r="C105" s="25"/>
      <c r="D105" s="1" t="s">
        <v>20</v>
      </c>
      <c r="E105" s="3">
        <f>1/G20</f>
        <v>5.2559655208661831E-4</v>
      </c>
      <c r="F105" s="1"/>
      <c r="G105" s="1" t="s">
        <v>13</v>
      </c>
      <c r="H105" s="2">
        <f>C105*E105</f>
        <v>0</v>
      </c>
    </row>
    <row r="106" spans="1:8" ht="22.5" hidden="1" customHeight="1" x14ac:dyDescent="0.15">
      <c r="A106" s="45" t="s">
        <v>92</v>
      </c>
      <c r="B106" s="45"/>
      <c r="C106" s="25"/>
      <c r="D106" s="1" t="s">
        <v>20</v>
      </c>
      <c r="E106" s="3">
        <f>1/G20</f>
        <v>5.2559655208661831E-4</v>
      </c>
      <c r="F106" s="1"/>
      <c r="G106" s="1" t="s">
        <v>13</v>
      </c>
      <c r="H106" s="2">
        <f>C106*E106</f>
        <v>0</v>
      </c>
    </row>
    <row r="107" spans="1:8" hidden="1" x14ac:dyDescent="0.15">
      <c r="A107" s="30"/>
      <c r="B107" s="30"/>
      <c r="C107" s="33"/>
      <c r="D107" s="1"/>
      <c r="E107" s="3"/>
      <c r="F107" s="1"/>
      <c r="G107" s="1"/>
      <c r="H107" s="2"/>
    </row>
    <row r="108" spans="1:8" hidden="1" x14ac:dyDescent="0.15">
      <c r="G108" s="6" t="s">
        <v>62</v>
      </c>
      <c r="H108" s="12">
        <f>H96+H97+H98+H99+H100+H101+H102+H103+H104+H105+H106</f>
        <v>0</v>
      </c>
    </row>
    <row r="109" spans="1:8" ht="14.25" x14ac:dyDescent="0.2">
      <c r="A109" s="38" t="s">
        <v>73</v>
      </c>
      <c r="B109" s="38"/>
      <c r="C109" s="38"/>
      <c r="D109" s="38"/>
      <c r="E109" s="38"/>
      <c r="F109" s="38"/>
      <c r="G109" s="38"/>
      <c r="H109" s="38"/>
    </row>
    <row r="110" spans="1:8" ht="30" customHeight="1" x14ac:dyDescent="0.15">
      <c r="A110" s="46" t="s">
        <v>74</v>
      </c>
      <c r="B110" s="46"/>
      <c r="C110" s="46"/>
      <c r="D110" s="46"/>
      <c r="E110" s="46"/>
      <c r="F110" s="46"/>
      <c r="G110" s="46"/>
      <c r="H110" s="46"/>
    </row>
    <row r="111" spans="1:8" ht="22.5" x14ac:dyDescent="0.15">
      <c r="A111" s="41" t="s">
        <v>75</v>
      </c>
      <c r="B111" s="42"/>
      <c r="C111" s="25"/>
      <c r="D111" s="1" t="s">
        <v>20</v>
      </c>
      <c r="E111" s="3">
        <f>1/G20</f>
        <v>5.2559655208661831E-4</v>
      </c>
      <c r="F111" s="1"/>
      <c r="G111" s="1" t="s">
        <v>13</v>
      </c>
      <c r="H111" s="2">
        <f t="shared" ref="H111" si="3">C111*E111</f>
        <v>0</v>
      </c>
    </row>
    <row r="112" spans="1:8" ht="22.5" x14ac:dyDescent="0.15">
      <c r="A112" s="41" t="s">
        <v>76</v>
      </c>
      <c r="B112" s="42"/>
      <c r="C112" s="25"/>
      <c r="D112" s="1" t="s">
        <v>20</v>
      </c>
      <c r="E112" s="3">
        <f>1/G20</f>
        <v>5.2559655208661831E-4</v>
      </c>
      <c r="F112" s="1"/>
      <c r="G112" s="1" t="s">
        <v>13</v>
      </c>
      <c r="H112" s="2">
        <f>C112*E112</f>
        <v>0</v>
      </c>
    </row>
    <row r="113" spans="1:8" ht="22.5" x14ac:dyDescent="0.15">
      <c r="A113" s="41" t="s">
        <v>77</v>
      </c>
      <c r="B113" s="42"/>
      <c r="C113" s="25"/>
      <c r="D113" s="1" t="s">
        <v>20</v>
      </c>
      <c r="E113" s="3">
        <f>1/G20</f>
        <v>5.2559655208661831E-4</v>
      </c>
      <c r="F113" s="1"/>
      <c r="G113" s="1" t="s">
        <v>13</v>
      </c>
      <c r="H113" s="2">
        <f>C113*E113</f>
        <v>0</v>
      </c>
    </row>
    <row r="115" spans="1:8" x14ac:dyDescent="0.15">
      <c r="G115" s="6" t="s">
        <v>62</v>
      </c>
      <c r="H115" s="12">
        <f>H111+H112+H113</f>
        <v>0</v>
      </c>
    </row>
    <row r="117" spans="1:8" ht="14.25" x14ac:dyDescent="0.2">
      <c r="A117" s="38" t="s">
        <v>78</v>
      </c>
      <c r="B117" s="38"/>
      <c r="C117" s="38"/>
      <c r="D117" s="38"/>
      <c r="E117" s="38"/>
      <c r="F117" s="38"/>
      <c r="G117" s="38"/>
      <c r="H117" s="38"/>
    </row>
    <row r="119" spans="1:8" ht="30" customHeight="1" x14ac:dyDescent="0.15">
      <c r="A119" s="37" t="s">
        <v>79</v>
      </c>
      <c r="B119" s="37"/>
      <c r="C119" s="13">
        <f>H43</f>
        <v>0</v>
      </c>
      <c r="E119" s="43" t="s">
        <v>84</v>
      </c>
      <c r="F119" s="43"/>
      <c r="G119" s="44">
        <f>C119+C120+C121+C122+C123</f>
        <v>0</v>
      </c>
      <c r="H119" s="44"/>
    </row>
    <row r="120" spans="1:8" ht="30" customHeight="1" x14ac:dyDescent="0.15">
      <c r="A120" s="37" t="s">
        <v>80</v>
      </c>
      <c r="B120" s="37"/>
      <c r="C120" s="13">
        <f>H79</f>
        <v>0</v>
      </c>
      <c r="E120" s="43"/>
      <c r="F120" s="43"/>
      <c r="G120" s="44"/>
      <c r="H120" s="44"/>
    </row>
    <row r="121" spans="1:8" ht="30" customHeight="1" x14ac:dyDescent="0.15">
      <c r="A121" s="37" t="s">
        <v>81</v>
      </c>
      <c r="B121" s="37"/>
      <c r="C121" s="13">
        <f>H92</f>
        <v>0</v>
      </c>
      <c r="E121" s="43"/>
      <c r="F121" s="43"/>
      <c r="G121" s="44"/>
      <c r="H121" s="44"/>
    </row>
    <row r="122" spans="1:8" ht="30" customHeight="1" x14ac:dyDescent="0.15">
      <c r="A122" s="37" t="s">
        <v>82</v>
      </c>
      <c r="B122" s="37"/>
      <c r="C122" s="13">
        <f>H108</f>
        <v>0</v>
      </c>
      <c r="E122" s="43"/>
      <c r="F122" s="43"/>
      <c r="G122" s="44"/>
      <c r="H122" s="44"/>
    </row>
    <row r="123" spans="1:8" ht="30" customHeight="1" x14ac:dyDescent="0.15">
      <c r="A123" s="37" t="s">
        <v>83</v>
      </c>
      <c r="B123" s="37"/>
      <c r="C123" s="13">
        <f>H115</f>
        <v>0</v>
      </c>
      <c r="E123" s="43"/>
      <c r="F123" s="43"/>
      <c r="G123" s="44"/>
      <c r="H123" s="44"/>
    </row>
    <row r="125" spans="1:8" ht="14.25" x14ac:dyDescent="0.2">
      <c r="A125" s="38" t="s">
        <v>85</v>
      </c>
      <c r="B125" s="38"/>
      <c r="C125" s="38"/>
      <c r="D125" s="38"/>
      <c r="E125" s="38"/>
      <c r="F125" s="38"/>
      <c r="G125" s="38"/>
      <c r="H125" s="38"/>
    </row>
    <row r="126" spans="1:8" ht="14.25" x14ac:dyDescent="0.2">
      <c r="A126" s="14"/>
      <c r="B126" s="14"/>
      <c r="C126" s="14"/>
      <c r="D126" s="14"/>
      <c r="E126" s="14"/>
      <c r="F126" s="14"/>
      <c r="G126" s="14"/>
      <c r="H126" s="14"/>
    </row>
    <row r="127" spans="1:8" x14ac:dyDescent="0.15">
      <c r="A127" s="39" t="s">
        <v>93</v>
      </c>
      <c r="B127" s="39"/>
      <c r="C127" s="39"/>
      <c r="D127" s="39"/>
      <c r="E127" s="39"/>
      <c r="F127" s="39"/>
      <c r="G127" s="39"/>
      <c r="H127" s="39"/>
    </row>
    <row r="128" spans="1:8" ht="14.25" x14ac:dyDescent="0.2">
      <c r="A128" s="14"/>
      <c r="B128" s="14"/>
      <c r="C128" s="14"/>
      <c r="D128" s="14"/>
      <c r="E128" s="14"/>
      <c r="F128" s="14"/>
      <c r="G128" s="14"/>
      <c r="H128" s="14"/>
    </row>
    <row r="129" spans="1:8" ht="30" customHeight="1" x14ac:dyDescent="0.15">
      <c r="A129" s="16"/>
      <c r="B129" s="40" t="s">
        <v>87</v>
      </c>
      <c r="C129" s="40"/>
      <c r="D129" s="40"/>
      <c r="E129" s="17"/>
      <c r="F129" s="40" t="s">
        <v>88</v>
      </c>
      <c r="G129" s="40"/>
      <c r="H129" s="40"/>
    </row>
    <row r="130" spans="1:8" ht="30" customHeight="1" x14ac:dyDescent="0.15">
      <c r="A130" s="18"/>
      <c r="B130" s="40" t="s">
        <v>90</v>
      </c>
      <c r="C130" s="40"/>
      <c r="D130" s="40"/>
      <c r="E130" s="19"/>
      <c r="F130" s="40" t="s">
        <v>89</v>
      </c>
      <c r="G130" s="40"/>
      <c r="H130" s="40"/>
    </row>
    <row r="131" spans="1:8" ht="14.1" customHeight="1" x14ac:dyDescent="0.15"/>
    <row r="132" spans="1:8" ht="159.94999999999999" customHeight="1" x14ac:dyDescent="0.15">
      <c r="A132" s="34" t="s">
        <v>86</v>
      </c>
      <c r="B132" s="34"/>
      <c r="C132" s="34"/>
      <c r="D132" s="34"/>
      <c r="E132" s="34"/>
      <c r="F132" s="34"/>
      <c r="G132" s="34"/>
      <c r="H132" s="34"/>
    </row>
    <row r="134" spans="1:8" x14ac:dyDescent="0.15">
      <c r="A134" s="35"/>
      <c r="B134" s="35"/>
      <c r="C134" s="35"/>
      <c r="D134" s="15"/>
    </row>
    <row r="138" spans="1:8" x14ac:dyDescent="0.15">
      <c r="E138" s="36" t="s">
        <v>98</v>
      </c>
      <c r="F138" s="36"/>
      <c r="G138" s="36"/>
      <c r="H138" s="36"/>
    </row>
    <row r="139" spans="1:8" x14ac:dyDescent="0.15">
      <c r="E139" s="31"/>
      <c r="F139" s="31"/>
      <c r="G139" s="31"/>
      <c r="H139" s="31"/>
    </row>
    <row r="140" spans="1:8" x14ac:dyDescent="0.15">
      <c r="E140" s="36" t="s">
        <v>101</v>
      </c>
      <c r="F140" s="36"/>
      <c r="G140" s="36"/>
      <c r="H140" s="36"/>
    </row>
  </sheetData>
  <sheetProtection selectLockedCells="1"/>
  <mergeCells count="116">
    <mergeCell ref="A10:B10"/>
    <mergeCell ref="C10:D10"/>
    <mergeCell ref="E10:F10"/>
    <mergeCell ref="G10:H10"/>
    <mergeCell ref="A12:B12"/>
    <mergeCell ref="C12:D12"/>
    <mergeCell ref="E12:F12"/>
    <mergeCell ref="G12:H12"/>
    <mergeCell ref="A1:H1"/>
    <mergeCell ref="A2:H2"/>
    <mergeCell ref="A3:H3"/>
    <mergeCell ref="A4:H4"/>
    <mergeCell ref="A6:H6"/>
    <mergeCell ref="A8:H8"/>
    <mergeCell ref="A14:H14"/>
    <mergeCell ref="A16:B16"/>
    <mergeCell ref="C16:D16"/>
    <mergeCell ref="E16:F16"/>
    <mergeCell ref="G16:H16"/>
    <mergeCell ref="A18:B18"/>
    <mergeCell ref="C18:D18"/>
    <mergeCell ref="E18:F18"/>
    <mergeCell ref="G18:H18"/>
    <mergeCell ref="A24:B24"/>
    <mergeCell ref="A25:B25"/>
    <mergeCell ref="A26:B26"/>
    <mergeCell ref="A27:B27"/>
    <mergeCell ref="A29:H29"/>
    <mergeCell ref="A31:B31"/>
    <mergeCell ref="A20:B20"/>
    <mergeCell ref="C20:D20"/>
    <mergeCell ref="E20:F20"/>
    <mergeCell ref="G20:H20"/>
    <mergeCell ref="A21:H21"/>
    <mergeCell ref="A23:B23"/>
    <mergeCell ref="A40:B40"/>
    <mergeCell ref="A41:B41"/>
    <mergeCell ref="A44:H44"/>
    <mergeCell ref="A46:C46"/>
    <mergeCell ref="A47:B47"/>
    <mergeCell ref="A48:B48"/>
    <mergeCell ref="A32:B32"/>
    <mergeCell ref="A34:C34"/>
    <mergeCell ref="A35:B35"/>
    <mergeCell ref="A36:B36"/>
    <mergeCell ref="A37:B37"/>
    <mergeCell ref="A39:B39"/>
    <mergeCell ref="A57:B57"/>
    <mergeCell ref="A58:B58"/>
    <mergeCell ref="A59:B59"/>
    <mergeCell ref="A61:D61"/>
    <mergeCell ref="A62:B62"/>
    <mergeCell ref="A63:B63"/>
    <mergeCell ref="A49:B49"/>
    <mergeCell ref="A51:C51"/>
    <mergeCell ref="A52:B52"/>
    <mergeCell ref="A53:B53"/>
    <mergeCell ref="A54:B54"/>
    <mergeCell ref="A56:C56"/>
    <mergeCell ref="A71:B71"/>
    <mergeCell ref="A72:B72"/>
    <mergeCell ref="A73:B73"/>
    <mergeCell ref="A75:B75"/>
    <mergeCell ref="A76:B76"/>
    <mergeCell ref="A77:B77"/>
    <mergeCell ref="A64:B64"/>
    <mergeCell ref="A66:B66"/>
    <mergeCell ref="A67:B67"/>
    <mergeCell ref="A68:B68"/>
    <mergeCell ref="A69:B69"/>
    <mergeCell ref="A70:B70"/>
    <mergeCell ref="A87:B87"/>
    <mergeCell ref="A88:B88"/>
    <mergeCell ref="A89:B89"/>
    <mergeCell ref="A90:B90"/>
    <mergeCell ref="A94:H94"/>
    <mergeCell ref="A96:B96"/>
    <mergeCell ref="A81:B81"/>
    <mergeCell ref="A82:B82"/>
    <mergeCell ref="A83:B83"/>
    <mergeCell ref="A84:B84"/>
    <mergeCell ref="A85:B85"/>
    <mergeCell ref="A86:B86"/>
    <mergeCell ref="A103:B103"/>
    <mergeCell ref="A104:B104"/>
    <mergeCell ref="A105:B105"/>
    <mergeCell ref="A106:B106"/>
    <mergeCell ref="A109:H109"/>
    <mergeCell ref="A110:H110"/>
    <mergeCell ref="A97:B97"/>
    <mergeCell ref="A98:B98"/>
    <mergeCell ref="A99:B99"/>
    <mergeCell ref="A100:B100"/>
    <mergeCell ref="A101:B101"/>
    <mergeCell ref="A102:B102"/>
    <mergeCell ref="A111:B111"/>
    <mergeCell ref="A112:B112"/>
    <mergeCell ref="A113:B113"/>
    <mergeCell ref="A117:H117"/>
    <mergeCell ref="A119:B119"/>
    <mergeCell ref="E119:F123"/>
    <mergeCell ref="G119:H123"/>
    <mergeCell ref="A120:B120"/>
    <mergeCell ref="A121:B121"/>
    <mergeCell ref="A122:B122"/>
    <mergeCell ref="A132:H132"/>
    <mergeCell ref="A134:C134"/>
    <mergeCell ref="E138:H138"/>
    <mergeCell ref="E140:H140"/>
    <mergeCell ref="A123:B123"/>
    <mergeCell ref="A125:H125"/>
    <mergeCell ref="A127:H127"/>
    <mergeCell ref="B129:D129"/>
    <mergeCell ref="F129:H129"/>
    <mergeCell ref="B130:D130"/>
    <mergeCell ref="F130:H130"/>
  </mergeCells>
  <pageMargins left="0.62992125984251968" right="0.23622047244094491" top="0.55118110236220474" bottom="0.55118110236220474" header="0.31496062992125984" footer="0.31496062992125984"/>
  <pageSetup paperSize="9" orientation="portrait" r:id="rId1"/>
  <headerFooter>
    <oddFooter>&amp;C&amp;"Verdana,Standard"&amp;K000000Pensenberechnungs-Tool&amp;R&amp;"Verdana,Standard"&amp;K000000(c) Netzwerk Katechese</oddFooter>
  </headerFooter>
  <rowBreaks count="3" manualBreakCount="3">
    <brk id="43" max="16383" man="1"/>
    <brk id="79" max="16383" man="1"/>
    <brk id="11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Pensenberechnungs-Tool Zyk.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Wakefield</dc:creator>
  <cp:lastModifiedBy>Schnider Brigitte</cp:lastModifiedBy>
  <cp:lastPrinted>2018-10-18T07:12:31Z</cp:lastPrinted>
  <dcterms:created xsi:type="dcterms:W3CDTF">2015-07-07T14:09:47Z</dcterms:created>
  <dcterms:modified xsi:type="dcterms:W3CDTF">2021-06-17T05:53:47Z</dcterms:modified>
</cp:coreProperties>
</file>